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<sst xmlns="http://schemas.openxmlformats.org/spreadsheetml/2006/main" count="84" uniqueCount="82">
  <si>
    <t xml:space="preserve">                                 C«ng ty Cæ PhÇn VIMECO</t>
  </si>
  <si>
    <t xml:space="preserve">                                  §Þa chØ: E9 - Ph¹m Hïng -Trung Hßa - CÇu GiÊy - Hµ Néi</t>
  </si>
  <si>
    <r>
      <t xml:space="preserve">                              Tel: (04) 7848206 - 7848207 - Fax (04)7848202 - Website: </t>
    </r>
    <r>
      <rPr>
        <u val="single"/>
        <sz val="12"/>
        <color indexed="8"/>
        <rFont val=".VnTime"/>
        <family val="2"/>
      </rPr>
      <t>www.vimeco.com</t>
    </r>
  </si>
  <si>
    <t xml:space="preserve">                        B¸o c¸o tµi chÝnh tãm t¾t </t>
  </si>
  <si>
    <t>I. B¶ng C©n §èi kÕ to¸n</t>
  </si>
  <si>
    <t>§¬n vÞ: ®ång</t>
  </si>
  <si>
    <t>STT</t>
  </si>
  <si>
    <t>Néi dung</t>
  </si>
  <si>
    <t>Sè d­ ®Çu kú</t>
  </si>
  <si>
    <t>Sè d­ cuèi kú</t>
  </si>
  <si>
    <t>I</t>
  </si>
  <si>
    <t>Tµi s¶n l­u ®éng vµ ®Çu t­ ng¾n h¹n</t>
  </si>
  <si>
    <t>TiÒn mÆt &amp; tiÒn göi ng©n hµng</t>
  </si>
  <si>
    <t>C¸c kho¶n ®Çu t­ tµi chÝnh ng¾n h¹n</t>
  </si>
  <si>
    <t>C¸c kho¶n ph¶i thu</t>
  </si>
  <si>
    <t xml:space="preserve">Hµng tån kho </t>
  </si>
  <si>
    <t>Tµi s¶n l­u ®éng kh¸c</t>
  </si>
  <si>
    <t>II</t>
  </si>
  <si>
    <t>Tµi s¶n cè ®Þnh vµ ®Çu t­ dµi h¹n</t>
  </si>
  <si>
    <t>Tµi s¶n cè ®Þnh</t>
  </si>
  <si>
    <t>- Nguyªn gi¸ TSC§ h÷u h×nh</t>
  </si>
  <si>
    <t>- Gi¸ trÞ hao mßn lòy kÕ TSC§ h÷u h×nh</t>
  </si>
  <si>
    <t>- Nguyªn gi¸ TSC§ v« h×nh</t>
  </si>
  <si>
    <t>- Gi¸ trÞ hao mßn lòy kÕ TSC§ v« h×nh</t>
  </si>
  <si>
    <t>C¸c kho¶n ®Çu t­ tµi chÝnh dµi h¹n</t>
  </si>
  <si>
    <t>Chi phÝ XDCB dë dang</t>
  </si>
  <si>
    <t>C¸c kho¶n ký quü ký c­îc dµi h¹n</t>
  </si>
  <si>
    <t>Chi phÝ tr¶ tr­íc dµi h¹n</t>
  </si>
  <si>
    <t>C¸c chi phÝ kh¸c</t>
  </si>
  <si>
    <t>III</t>
  </si>
  <si>
    <t>Tæng céng tµi s¶n</t>
  </si>
  <si>
    <t>IV</t>
  </si>
  <si>
    <t>Nî ph¶i tr¶</t>
  </si>
  <si>
    <t>Nî ng¾n h¹n</t>
  </si>
  <si>
    <t>Nî dµi h¹n</t>
  </si>
  <si>
    <t>Nî kh¸c</t>
  </si>
  <si>
    <t>V</t>
  </si>
  <si>
    <t>Nguån vèn chñ së h÷u</t>
  </si>
  <si>
    <t>Nguån vèn vµ quü</t>
  </si>
  <si>
    <t>- Vèn ®Çu t­ cña chñ së h÷u</t>
  </si>
  <si>
    <t>- ThÆng d­ vèn cæ phÇn</t>
  </si>
  <si>
    <t>- Cæ phiÕu quü</t>
  </si>
  <si>
    <t>- ThÆng d­ vèn</t>
  </si>
  <si>
    <t>- Quü ®Çu t­ ph¸t triÓn</t>
  </si>
  <si>
    <t>- Quü dù phßng tµi chÝnh</t>
  </si>
  <si>
    <t>- Lîi nhuËn ch­a ph©n phèi</t>
  </si>
  <si>
    <t>Nguån kinh phÝ</t>
  </si>
  <si>
    <t>- Quü khen th­ëng, phóc lîi</t>
  </si>
  <si>
    <t>- Nguån kinh phÝ</t>
  </si>
  <si>
    <t>VI</t>
  </si>
  <si>
    <t>Tæng nguån vèn</t>
  </si>
  <si>
    <t>II. KÕt qu¶ ho¹t ®éng s¶n xuÊt kinh doanh</t>
  </si>
  <si>
    <r>
      <t xml:space="preserve">( 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®èi víi c¸c doanh nghiÖp trong lÜnh vùc s¶n xuÊt, chÕ biÕn , dÞch vô…)</t>
    </r>
  </si>
  <si>
    <t>ChØ tiªu</t>
  </si>
  <si>
    <t>Kú b¸o c¸o</t>
  </si>
  <si>
    <t>Lòy kÕ</t>
  </si>
  <si>
    <t>Doanh thu b¸n hµng vµ dÞch vô</t>
  </si>
  <si>
    <t>C¸c kho¶n gi¶m trõ</t>
  </si>
  <si>
    <t>Doanh thu thuÇn vÒ b¸n hµng vµ dÞch vô</t>
  </si>
  <si>
    <t>Gi¸ vèn hµng b¸n</t>
  </si>
  <si>
    <t>LN gép vÒ b¸n hµng vµ cung cÊp dÞch vô</t>
  </si>
  <si>
    <t>Doanh thu ho¹t ®éng ®Çu t­ tµi chÝnh</t>
  </si>
  <si>
    <t>Chi phÝ tõ ho¹t ®éng ®Çu t­ tµi chÝnh( l·i vay)</t>
  </si>
  <si>
    <t>Lîi nhuËn tõ ho¹t ®éng ®Çu t­ tµi chÝnh</t>
  </si>
  <si>
    <t>Chi phÝ b¸n hµng</t>
  </si>
  <si>
    <t>Chi phÝ qu¶n lý doanh nghiÖp</t>
  </si>
  <si>
    <t>Doanh thu kh¸c</t>
  </si>
  <si>
    <t>Chi phÝ kh¸c</t>
  </si>
  <si>
    <t>Lîi nhuËn kh¸c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</si>
  <si>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</si>
  <si>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</si>
  <si>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</si>
  <si>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</si>
  <si>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</si>
  <si>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 xml:space="preserve">             Ng­êi lËp</t>
  </si>
  <si>
    <t>Tr­ëng phßng kÕ to¸n</t>
  </si>
  <si>
    <t>Tæng gi¸m ®èc</t>
  </si>
  <si>
    <t>Hµ néi, ngµy 15 th¸ng 7 n¨m 2008</t>
  </si>
  <si>
    <t xml:space="preserve">            Quý II n¨m 2008</t>
  </si>
  <si>
    <t xml:space="preserve">               Ph¹m V¨n Vò</t>
  </si>
  <si>
    <t>TrÇn TuÊn Anh</t>
  </si>
  <si>
    <t xml:space="preserve">     NguyÔn H÷u Ngäc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</si>
</sst>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0"/>
    </font>
    <font>
      <b/>
      <sz val="12"/>
      <color indexed="8"/>
      <name val=".VnTimeH"/>
      <family val="2"/>
    </font>
    <font>
      <sz val="10"/>
      <color indexed="8"/>
      <name val=".VnTime"/>
      <family val="2"/>
    </font>
    <font>
      <sz val="12"/>
      <color indexed="8"/>
      <name val=".VnTime"/>
      <family val="2"/>
    </font>
    <font>
      <u val="single"/>
      <sz val="12"/>
      <color indexed="8"/>
      <name val=".VnTime"/>
      <family val="2"/>
    </font>
    <font>
      <b/>
      <sz val="14"/>
      <color indexed="8"/>
      <name val=".VnTimeH"/>
      <family val="2"/>
    </font>
    <font>
      <b/>
      <sz val="14"/>
      <color indexed="8"/>
      <name val=".VnTime"/>
      <family val="2"/>
    </font>
    <font>
      <b/>
      <i/>
      <sz val="13"/>
      <color indexed="8"/>
      <name val=".VnTime"/>
      <family val="2"/>
    </font>
    <font>
      <b/>
      <sz val="13"/>
      <color indexed="8"/>
      <name val=".VnTimeH"/>
      <family val="2"/>
    </font>
    <font>
      <i/>
      <sz val="10"/>
      <color indexed="8"/>
      <name val=".VnTime"/>
      <family val="2"/>
    </font>
    <font>
      <b/>
      <sz val="10"/>
      <color indexed="8"/>
      <name val=".VnTime"/>
      <family val="2"/>
    </font>
    <font>
      <sz val="13"/>
      <color indexed="8"/>
      <name val=".VnTime"/>
      <family val="2"/>
    </font>
    <font>
      <b/>
      <sz val="13"/>
      <color indexed="8"/>
      <name val=".VnTime"/>
      <family val="2"/>
    </font>
    <font>
      <b/>
      <u val="singleAccounting"/>
      <sz val="13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.VnTimeH"/>
      <family val="2"/>
    </font>
    <font>
      <sz val="8"/>
      <name val="Arial"/>
      <family val="0"/>
    </font>
    <font>
      <b/>
      <i/>
      <sz val="12"/>
      <color indexed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9" fillId="0" borderId="0" xfId="15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2" xfId="15" applyNumberFormat="1" applyFont="1" applyBorder="1" applyAlignment="1">
      <alignment horizontal="center"/>
    </xf>
    <xf numFmtId="164" fontId="11" fillId="0" borderId="1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164" fontId="12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164" fontId="11" fillId="0" borderId="6" xfId="15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12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7" xfId="0" applyFont="1" applyBorder="1" applyAlignment="1" quotePrefix="1">
      <alignment/>
    </xf>
    <xf numFmtId="0" fontId="11" fillId="0" borderId="8" xfId="0" applyFont="1" applyBorder="1" applyAlignment="1" quotePrefix="1">
      <alignment/>
    </xf>
    <xf numFmtId="164" fontId="13" fillId="0" borderId="6" xfId="15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 quotePrefix="1">
      <alignment/>
    </xf>
    <xf numFmtId="0" fontId="11" fillId="0" borderId="11" xfId="0" applyFont="1" applyBorder="1" applyAlignment="1" quotePrefix="1">
      <alignment/>
    </xf>
    <xf numFmtId="164" fontId="11" fillId="0" borderId="9" xfId="15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64" fontId="13" fillId="0" borderId="12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164" fontId="12" fillId="0" borderId="6" xfId="0" applyNumberFormat="1" applyFont="1" applyBorder="1" applyAlignment="1">
      <alignment/>
    </xf>
    <xf numFmtId="164" fontId="11" fillId="0" borderId="3" xfId="15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9" fontId="11" fillId="0" borderId="12" xfId="19" applyFont="1" applyBorder="1" applyAlignment="1" quotePrefix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1" fillId="0" borderId="0" xfId="15" applyNumberFormat="1" applyFont="1" applyBorder="1" applyAlignment="1">
      <alignment/>
    </xf>
    <xf numFmtId="164" fontId="12" fillId="0" borderId="0" xfId="15" applyNumberFormat="1" applyFont="1" applyAlignment="1">
      <alignment horizontal="center"/>
    </xf>
    <xf numFmtId="164" fontId="17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15" applyNumberFormat="1" applyFont="1" applyAlignment="1">
      <alignment/>
    </xf>
    <xf numFmtId="0" fontId="14" fillId="0" borderId="0" xfId="0" applyFont="1" applyBorder="1" applyAlignment="1">
      <alignment/>
    </xf>
    <xf numFmtId="164" fontId="1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971550</xdr:colOff>
      <xdr:row>4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114300" y="0"/>
          <a:ext cx="1181100" cy="914400"/>
          <a:chOff x="1528" y="455"/>
          <a:chExt cx="1728" cy="13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70">
      <selection activeCell="C83" sqref="C83"/>
    </sheetView>
  </sheetViews>
  <sheetFormatPr defaultColWidth="9.140625" defaultRowHeight="12.75"/>
  <cols>
    <col min="1" max="1" width="4.8515625" style="3" customWidth="1"/>
    <col min="2" max="2" width="46.00390625" style="1" customWidth="1"/>
    <col min="3" max="3" width="4.7109375" style="1" customWidth="1"/>
    <col min="4" max="4" width="22.57421875" style="5" customWidth="1"/>
    <col min="5" max="5" width="21.7109375" style="5" customWidth="1"/>
    <col min="6" max="6" width="9.140625" style="1" customWidth="1"/>
    <col min="7" max="7" width="20.7109375" style="49" customWidth="1"/>
    <col min="8" max="8" width="21.28125" style="49" customWidth="1"/>
    <col min="9" max="9" width="13.57421875" style="1" customWidth="1"/>
    <col min="10" max="16384" width="9.140625" style="1" customWidth="1"/>
  </cols>
  <sheetData>
    <row r="1" spans="1:5" ht="15.75">
      <c r="A1" s="67" t="s">
        <v>0</v>
      </c>
      <c r="B1" s="67"/>
      <c r="C1" s="67"/>
      <c r="D1" s="67"/>
      <c r="E1" s="67"/>
    </row>
    <row r="2" spans="1:8" s="2" customFormat="1" ht="15">
      <c r="A2" s="68" t="s">
        <v>1</v>
      </c>
      <c r="B2" s="68"/>
      <c r="C2" s="68"/>
      <c r="D2" s="68"/>
      <c r="E2" s="68"/>
      <c r="G2" s="50"/>
      <c r="H2" s="50"/>
    </row>
    <row r="3" spans="1:8" s="2" customFormat="1" ht="15">
      <c r="A3" s="68" t="s">
        <v>2</v>
      </c>
      <c r="B3" s="68"/>
      <c r="C3" s="68"/>
      <c r="D3" s="68"/>
      <c r="E3" s="68"/>
      <c r="G3" s="50"/>
      <c r="H3" s="50"/>
    </row>
    <row r="4" spans="2:5" ht="12.75">
      <c r="B4" s="3"/>
      <c r="C4" s="3"/>
      <c r="D4" s="3"/>
      <c r="E4" s="3"/>
    </row>
    <row r="5" spans="1:5" ht="18">
      <c r="A5" s="69" t="s">
        <v>3</v>
      </c>
      <c r="B5" s="69"/>
      <c r="C5" s="69"/>
      <c r="D5" s="69"/>
      <c r="E5" s="69"/>
    </row>
    <row r="6" spans="1:5" ht="15.75" customHeight="1">
      <c r="A6" s="4"/>
      <c r="B6" s="65" t="s">
        <v>78</v>
      </c>
      <c r="C6" s="65"/>
      <c r="D6" s="65"/>
      <c r="E6" s="65"/>
    </row>
    <row r="8" spans="1:5" ht="18">
      <c r="A8" s="66" t="s">
        <v>4</v>
      </c>
      <c r="B8" s="66"/>
      <c r="C8" s="66"/>
      <c r="D8" s="66"/>
      <c r="E8" s="66"/>
    </row>
    <row r="9" ht="12.75">
      <c r="E9" s="6" t="s">
        <v>5</v>
      </c>
    </row>
    <row r="10" spans="1:8" s="10" customFormat="1" ht="16.5">
      <c r="A10" s="7" t="s">
        <v>6</v>
      </c>
      <c r="B10" s="62" t="s">
        <v>7</v>
      </c>
      <c r="C10" s="63"/>
      <c r="D10" s="8" t="s">
        <v>8</v>
      </c>
      <c r="E10" s="9" t="s">
        <v>9</v>
      </c>
      <c r="G10" s="51"/>
      <c r="H10" s="51"/>
    </row>
    <row r="11" spans="1:8" s="15" customFormat="1" ht="18" customHeight="1">
      <c r="A11" s="11" t="s">
        <v>10</v>
      </c>
      <c r="B11" s="12" t="s">
        <v>11</v>
      </c>
      <c r="C11" s="13"/>
      <c r="D11" s="14">
        <f>SUM(D12:D16)</f>
        <v>843228298973</v>
      </c>
      <c r="E11" s="14">
        <f>SUM(E12:E16)</f>
        <v>959128800600</v>
      </c>
      <c r="G11" s="52"/>
      <c r="H11" s="52"/>
    </row>
    <row r="12" spans="1:8" s="15" customFormat="1" ht="18" customHeight="1">
      <c r="A12" s="16">
        <v>1</v>
      </c>
      <c r="B12" s="17" t="s">
        <v>12</v>
      </c>
      <c r="C12" s="18"/>
      <c r="D12" s="19">
        <f>199305901+10690066888</f>
        <v>10889372789</v>
      </c>
      <c r="E12" s="19">
        <v>7722552316</v>
      </c>
      <c r="G12" s="52"/>
      <c r="H12" s="52"/>
    </row>
    <row r="13" spans="1:8" s="15" customFormat="1" ht="18" customHeight="1">
      <c r="A13" s="16">
        <v>2</v>
      </c>
      <c r="B13" s="17" t="s">
        <v>13</v>
      </c>
      <c r="C13" s="18"/>
      <c r="D13" s="19"/>
      <c r="E13" s="19"/>
      <c r="G13" s="52"/>
      <c r="H13" s="52"/>
    </row>
    <row r="14" spans="1:8" s="15" customFormat="1" ht="18" customHeight="1">
      <c r="A14" s="16">
        <v>3</v>
      </c>
      <c r="B14" s="17" t="s">
        <v>14</v>
      </c>
      <c r="C14" s="18"/>
      <c r="D14" s="19">
        <f>137272997730+57187885493+6825085300</f>
        <v>201285968523</v>
      </c>
      <c r="E14" s="19">
        <v>159151284927</v>
      </c>
      <c r="G14" s="52"/>
      <c r="H14" s="52"/>
    </row>
    <row r="15" spans="1:8" s="15" customFormat="1" ht="18" customHeight="1">
      <c r="A15" s="16">
        <v>4</v>
      </c>
      <c r="B15" s="17" t="s">
        <v>15</v>
      </c>
      <c r="C15" s="18"/>
      <c r="D15" s="19">
        <f>34214607986+109439756+524386655047+12173290976+13500000000-578331575</f>
        <v>583805662190</v>
      </c>
      <c r="E15" s="19">
        <v>751320589001</v>
      </c>
      <c r="G15" s="53"/>
      <c r="H15" s="52"/>
    </row>
    <row r="16" spans="1:8" s="15" customFormat="1" ht="18" customHeight="1">
      <c r="A16" s="16">
        <v>5</v>
      </c>
      <c r="B16" s="17" t="s">
        <v>16</v>
      </c>
      <c r="C16" s="18"/>
      <c r="D16" s="19">
        <f>40665726545+625602049-2328640+5957852107+443410</f>
        <v>47247295471</v>
      </c>
      <c r="E16" s="19">
        <v>40934374356</v>
      </c>
      <c r="G16" s="52"/>
      <c r="H16" s="52"/>
    </row>
    <row r="17" spans="1:8" s="24" customFormat="1" ht="18" customHeight="1">
      <c r="A17" s="20" t="s">
        <v>17</v>
      </c>
      <c r="B17" s="21" t="s">
        <v>18</v>
      </c>
      <c r="C17" s="22"/>
      <c r="D17" s="23">
        <f>D18+D23+D24+D26</f>
        <v>197396005572</v>
      </c>
      <c r="E17" s="23">
        <f>E18+E23+E24+E26</f>
        <v>198051607737</v>
      </c>
      <c r="G17" s="54"/>
      <c r="H17" s="54"/>
    </row>
    <row r="18" spans="1:8" s="15" customFormat="1" ht="18" customHeight="1">
      <c r="A18" s="16">
        <v>1</v>
      </c>
      <c r="B18" s="17" t="s">
        <v>19</v>
      </c>
      <c r="C18" s="18"/>
      <c r="D18" s="19">
        <f>D19+D20+D21+D22</f>
        <v>170481487753</v>
      </c>
      <c r="E18" s="19">
        <f>E19+E20+E21+E22</f>
        <v>168150389971</v>
      </c>
      <c r="G18" s="53"/>
      <c r="H18" s="52"/>
    </row>
    <row r="19" spans="1:8" s="15" customFormat="1" ht="18" customHeight="1">
      <c r="A19" s="16"/>
      <c r="B19" s="25" t="s">
        <v>20</v>
      </c>
      <c r="C19" s="26"/>
      <c r="D19" s="19">
        <f>377500987510+3379186209</f>
        <v>380880173719</v>
      </c>
      <c r="E19" s="19">
        <f>387201598752+3379186209</f>
        <v>390580784961</v>
      </c>
      <c r="G19" s="52"/>
      <c r="H19" s="52"/>
    </row>
    <row r="20" spans="1:8" s="15" customFormat="1" ht="18" customHeight="1">
      <c r="A20" s="16"/>
      <c r="B20" s="25" t="s">
        <v>21</v>
      </c>
      <c r="C20" s="26"/>
      <c r="D20" s="19">
        <f>-199565717954-3379186209-12173290976</f>
        <v>-215118195139</v>
      </c>
      <c r="E20" s="19">
        <f>-223670717954-3379186209</f>
        <v>-227049904163</v>
      </c>
      <c r="G20" s="52"/>
      <c r="H20" s="52"/>
    </row>
    <row r="21" spans="1:8" s="15" customFormat="1" ht="18" customHeight="1">
      <c r="A21" s="16"/>
      <c r="B21" s="25" t="s">
        <v>22</v>
      </c>
      <c r="C21" s="26"/>
      <c r="D21" s="19">
        <v>4869061533</v>
      </c>
      <c r="E21" s="19">
        <v>4869061533</v>
      </c>
      <c r="G21" s="52"/>
      <c r="H21" s="52"/>
    </row>
    <row r="22" spans="1:8" s="15" customFormat="1" ht="18" customHeight="1">
      <c r="A22" s="16"/>
      <c r="B22" s="25" t="s">
        <v>23</v>
      </c>
      <c r="C22" s="26"/>
      <c r="D22" s="19">
        <f>-149552360</f>
        <v>-149552360</v>
      </c>
      <c r="E22" s="19">
        <f>-249552360</f>
        <v>-249552360</v>
      </c>
      <c r="G22" s="52"/>
      <c r="H22" s="52"/>
    </row>
    <row r="23" spans="1:8" s="15" customFormat="1" ht="18" customHeight="1">
      <c r="A23" s="16">
        <v>2</v>
      </c>
      <c r="B23" s="17" t="s">
        <v>24</v>
      </c>
      <c r="C23" s="18"/>
      <c r="D23" s="19">
        <v>6730000000</v>
      </c>
      <c r="E23" s="19">
        <v>7676000000</v>
      </c>
      <c r="G23" s="52"/>
      <c r="H23" s="52"/>
    </row>
    <row r="24" spans="1:8" s="15" customFormat="1" ht="18" customHeight="1">
      <c r="A24" s="16">
        <v>3</v>
      </c>
      <c r="B24" s="17" t="s">
        <v>25</v>
      </c>
      <c r="C24" s="18"/>
      <c r="D24" s="19">
        <v>11631765394</v>
      </c>
      <c r="E24" s="19">
        <v>13546754016</v>
      </c>
      <c r="G24" s="52"/>
      <c r="H24" s="52"/>
    </row>
    <row r="25" spans="1:8" s="15" customFormat="1" ht="18" customHeight="1">
      <c r="A25" s="16">
        <v>4</v>
      </c>
      <c r="B25" s="17" t="s">
        <v>26</v>
      </c>
      <c r="C25" s="18"/>
      <c r="D25" s="19"/>
      <c r="E25" s="19"/>
      <c r="G25" s="52"/>
      <c r="H25" s="52"/>
    </row>
    <row r="26" spans="1:8" s="15" customFormat="1" ht="18" customHeight="1">
      <c r="A26" s="16">
        <v>5</v>
      </c>
      <c r="B26" s="17" t="s">
        <v>27</v>
      </c>
      <c r="C26" s="18"/>
      <c r="D26" s="19">
        <v>8552752425</v>
      </c>
      <c r="E26" s="19">
        <v>8678463750</v>
      </c>
      <c r="G26" s="52"/>
      <c r="H26" s="52"/>
    </row>
    <row r="27" spans="1:8" s="15" customFormat="1" ht="18" customHeight="1">
      <c r="A27" s="16">
        <v>6</v>
      </c>
      <c r="B27" s="17" t="s">
        <v>28</v>
      </c>
      <c r="C27" s="18"/>
      <c r="D27" s="19"/>
      <c r="E27" s="19"/>
      <c r="G27" s="52"/>
      <c r="H27" s="52"/>
    </row>
    <row r="28" spans="1:8" s="24" customFormat="1" ht="18.75" customHeight="1">
      <c r="A28" s="20" t="s">
        <v>29</v>
      </c>
      <c r="B28" s="21" t="s">
        <v>30</v>
      </c>
      <c r="C28" s="22"/>
      <c r="D28" s="27">
        <f>D17+D11</f>
        <v>1040624304545</v>
      </c>
      <c r="E28" s="27">
        <f>E17+E11</f>
        <v>1157180408337</v>
      </c>
      <c r="G28" s="54"/>
      <c r="H28" s="54"/>
    </row>
    <row r="29" spans="1:8" s="24" customFormat="1" ht="18" customHeight="1">
      <c r="A29" s="20" t="s">
        <v>31</v>
      </c>
      <c r="B29" s="21" t="s">
        <v>32</v>
      </c>
      <c r="C29" s="22"/>
      <c r="D29" s="23">
        <f>SUM(D30:D32)</f>
        <v>905055319748</v>
      </c>
      <c r="E29" s="23">
        <f>SUM(E30:E32)</f>
        <v>1014815808037</v>
      </c>
      <c r="G29" s="54"/>
      <c r="H29" s="54"/>
    </row>
    <row r="30" spans="1:8" s="15" customFormat="1" ht="18" customHeight="1">
      <c r="A30" s="16">
        <v>1</v>
      </c>
      <c r="B30" s="17" t="s">
        <v>33</v>
      </c>
      <c r="C30" s="18"/>
      <c r="D30" s="19">
        <f>112926912225+140320803742+(19082071581+1432456863)+3551586821+137413956+2654298175+417578954162+84274940743</f>
        <v>781959438268</v>
      </c>
      <c r="E30" s="19">
        <v>894089311327</v>
      </c>
      <c r="G30" s="52"/>
      <c r="H30" s="52"/>
    </row>
    <row r="31" spans="1:8" s="15" customFormat="1" ht="18" customHeight="1">
      <c r="A31" s="16">
        <v>2</v>
      </c>
      <c r="B31" s="17" t="s">
        <v>34</v>
      </c>
      <c r="C31" s="18"/>
      <c r="D31" s="19">
        <f>65683743056+57014592404+397546020</f>
        <v>123095881480</v>
      </c>
      <c r="E31" s="19">
        <v>120726496710</v>
      </c>
      <c r="G31" s="52"/>
      <c r="H31" s="52"/>
    </row>
    <row r="32" spans="1:8" s="15" customFormat="1" ht="18" customHeight="1">
      <c r="A32" s="16">
        <v>3</v>
      </c>
      <c r="B32" s="17" t="s">
        <v>35</v>
      </c>
      <c r="C32" s="18"/>
      <c r="D32" s="19"/>
      <c r="E32" s="19"/>
      <c r="G32" s="52"/>
      <c r="H32" s="52"/>
    </row>
    <row r="33" spans="1:8" s="24" customFormat="1" ht="18" customHeight="1">
      <c r="A33" s="20" t="s">
        <v>36</v>
      </c>
      <c r="B33" s="21" t="s">
        <v>37</v>
      </c>
      <c r="C33" s="22"/>
      <c r="D33" s="23">
        <f>SUM(D35:D44)</f>
        <v>135568984797</v>
      </c>
      <c r="E33" s="23">
        <f>SUM(E35:E44)</f>
        <v>142364600300</v>
      </c>
      <c r="G33" s="54"/>
      <c r="H33" s="54"/>
    </row>
    <row r="34" spans="1:8" s="15" customFormat="1" ht="18" customHeight="1">
      <c r="A34" s="16">
        <v>1</v>
      </c>
      <c r="B34" s="17" t="s">
        <v>38</v>
      </c>
      <c r="C34" s="18"/>
      <c r="D34" s="19"/>
      <c r="E34" s="19"/>
      <c r="G34" s="52"/>
      <c r="H34" s="52"/>
    </row>
    <row r="35" spans="1:8" s="15" customFormat="1" ht="18" customHeight="1">
      <c r="A35" s="16"/>
      <c r="B35" s="25" t="s">
        <v>39</v>
      </c>
      <c r="C35" s="26"/>
      <c r="D35" s="19">
        <v>65000000000</v>
      </c>
      <c r="E35" s="19">
        <v>65000000000</v>
      </c>
      <c r="G35" s="52"/>
      <c r="H35" s="52"/>
    </row>
    <row r="36" spans="1:8" s="15" customFormat="1" ht="18" customHeight="1">
      <c r="A36" s="16"/>
      <c r="B36" s="25" t="s">
        <v>40</v>
      </c>
      <c r="C36" s="26"/>
      <c r="D36" s="19">
        <v>30000000000</v>
      </c>
      <c r="E36" s="19">
        <v>30000000000</v>
      </c>
      <c r="G36" s="52"/>
      <c r="H36" s="52"/>
    </row>
    <row r="37" spans="1:8" s="15" customFormat="1" ht="18" customHeight="1">
      <c r="A37" s="16"/>
      <c r="B37" s="25" t="s">
        <v>41</v>
      </c>
      <c r="C37" s="26"/>
      <c r="D37" s="19"/>
      <c r="E37" s="19"/>
      <c r="G37" s="52"/>
      <c r="H37" s="52"/>
    </row>
    <row r="38" spans="1:8" s="15" customFormat="1" ht="18" customHeight="1">
      <c r="A38" s="16"/>
      <c r="B38" s="25" t="s">
        <v>42</v>
      </c>
      <c r="C38" s="26"/>
      <c r="D38" s="19"/>
      <c r="E38" s="19"/>
      <c r="G38" s="52"/>
      <c r="H38" s="52"/>
    </row>
    <row r="39" spans="1:8" s="15" customFormat="1" ht="18" customHeight="1">
      <c r="A39" s="16"/>
      <c r="B39" s="25" t="s">
        <v>43</v>
      </c>
      <c r="C39" s="26"/>
      <c r="D39" s="19">
        <v>21912046345</v>
      </c>
      <c r="E39" s="19">
        <v>21912046345</v>
      </c>
      <c r="G39" s="52"/>
      <c r="H39" s="52"/>
    </row>
    <row r="40" spans="1:8" s="15" customFormat="1" ht="18" customHeight="1">
      <c r="A40" s="16"/>
      <c r="B40" s="25" t="s">
        <v>44</v>
      </c>
      <c r="C40" s="26"/>
      <c r="D40" s="19">
        <v>3927217125</v>
      </c>
      <c r="E40" s="19">
        <v>3927217125</v>
      </c>
      <c r="G40" s="52"/>
      <c r="H40" s="52"/>
    </row>
    <row r="41" spans="1:8" s="15" customFormat="1" ht="18" customHeight="1">
      <c r="A41" s="16"/>
      <c r="B41" s="25" t="s">
        <v>45</v>
      </c>
      <c r="C41" s="26"/>
      <c r="D41" s="19">
        <v>8799377870</v>
      </c>
      <c r="E41" s="19">
        <v>17290811592</v>
      </c>
      <c r="G41" s="52"/>
      <c r="H41" s="52"/>
    </row>
    <row r="42" spans="1:8" s="15" customFormat="1" ht="18" customHeight="1">
      <c r="A42" s="16">
        <v>2</v>
      </c>
      <c r="B42" s="17" t="s">
        <v>46</v>
      </c>
      <c r="C42" s="18"/>
      <c r="D42" s="19"/>
      <c r="E42" s="19"/>
      <c r="G42" s="52"/>
      <c r="H42" s="52"/>
    </row>
    <row r="43" spans="1:8" s="15" customFormat="1" ht="18" customHeight="1">
      <c r="A43" s="28"/>
      <c r="B43" s="29" t="s">
        <v>47</v>
      </c>
      <c r="C43" s="30"/>
      <c r="D43" s="31">
        <v>5930343457</v>
      </c>
      <c r="E43" s="31">
        <v>4234525238</v>
      </c>
      <c r="G43" s="52"/>
      <c r="H43" s="52"/>
    </row>
    <row r="44" spans="1:8" s="15" customFormat="1" ht="18" customHeight="1">
      <c r="A44" s="28"/>
      <c r="B44" s="29" t="s">
        <v>48</v>
      </c>
      <c r="C44" s="30"/>
      <c r="D44" s="31"/>
      <c r="E44" s="31"/>
      <c r="G44" s="52"/>
      <c r="H44" s="52"/>
    </row>
    <row r="45" spans="1:8" s="24" customFormat="1" ht="21" customHeight="1">
      <c r="A45" s="32" t="s">
        <v>49</v>
      </c>
      <c r="B45" s="33" t="s">
        <v>50</v>
      </c>
      <c r="C45" s="34"/>
      <c r="D45" s="35">
        <f>D33+D29</f>
        <v>1040624304545</v>
      </c>
      <c r="E45" s="35">
        <f>E33+E29</f>
        <v>1157180408337</v>
      </c>
      <c r="G45" s="55"/>
      <c r="H45" s="55"/>
    </row>
    <row r="48" spans="1:5" ht="18">
      <c r="A48" s="66" t="s">
        <v>51</v>
      </c>
      <c r="B48" s="66"/>
      <c r="C48" s="66"/>
      <c r="D48" s="66"/>
      <c r="E48" s="66"/>
    </row>
    <row r="49" spans="1:5" ht="17.25">
      <c r="A49" s="61" t="s">
        <v>52</v>
      </c>
      <c r="B49" s="61"/>
      <c r="C49" s="61"/>
      <c r="D49" s="61"/>
      <c r="E49" s="61"/>
    </row>
    <row r="50" ht="12.75">
      <c r="E50" s="6" t="s">
        <v>5</v>
      </c>
    </row>
    <row r="51" spans="1:5" ht="16.5">
      <c r="A51" s="7" t="s">
        <v>6</v>
      </c>
      <c r="B51" s="62" t="s">
        <v>53</v>
      </c>
      <c r="C51" s="63"/>
      <c r="D51" s="8" t="s">
        <v>54</v>
      </c>
      <c r="E51" s="37" t="s">
        <v>55</v>
      </c>
    </row>
    <row r="52" spans="1:8" ht="16.5">
      <c r="A52" s="11">
        <v>1</v>
      </c>
      <c r="B52" s="38" t="s">
        <v>56</v>
      </c>
      <c r="C52" s="39"/>
      <c r="D52" s="14">
        <v>159146640064</v>
      </c>
      <c r="E52" s="14">
        <v>311978005282</v>
      </c>
      <c r="G52" s="56"/>
      <c r="H52" s="57"/>
    </row>
    <row r="53" spans="1:7" ht="16.5">
      <c r="A53" s="16">
        <v>2</v>
      </c>
      <c r="B53" s="17" t="s">
        <v>57</v>
      </c>
      <c r="C53" s="18"/>
      <c r="D53" s="19">
        <v>0</v>
      </c>
      <c r="E53" s="19">
        <f>0</f>
        <v>0</v>
      </c>
      <c r="G53" s="58"/>
    </row>
    <row r="54" spans="1:8" ht="16.5">
      <c r="A54" s="16">
        <v>3</v>
      </c>
      <c r="B54" s="17" t="s">
        <v>58</v>
      </c>
      <c r="C54" s="18"/>
      <c r="D54" s="23">
        <f>D52</f>
        <v>159146640064</v>
      </c>
      <c r="E54" s="23">
        <f>E52</f>
        <v>311978005282</v>
      </c>
      <c r="G54" s="56"/>
      <c r="H54" s="57"/>
    </row>
    <row r="55" spans="1:8" ht="16.5">
      <c r="A55" s="16">
        <v>4</v>
      </c>
      <c r="B55" s="17" t="s">
        <v>59</v>
      </c>
      <c r="C55" s="18"/>
      <c r="D55" s="40">
        <v>140695369937</v>
      </c>
      <c r="E55" s="40">
        <v>277403076571</v>
      </c>
      <c r="G55" s="55"/>
      <c r="H55" s="57"/>
    </row>
    <row r="56" spans="1:8" ht="16.5">
      <c r="A56" s="16">
        <v>5</v>
      </c>
      <c r="B56" s="17" t="s">
        <v>60</v>
      </c>
      <c r="C56" s="18"/>
      <c r="D56" s="19">
        <v>18451270127</v>
      </c>
      <c r="E56" s="19">
        <f>E54-E55</f>
        <v>34574928711</v>
      </c>
      <c r="G56" s="58"/>
      <c r="H56" s="57"/>
    </row>
    <row r="57" spans="1:8" ht="16.5">
      <c r="A57" s="16">
        <v>6</v>
      </c>
      <c r="B57" s="17" t="s">
        <v>61</v>
      </c>
      <c r="C57" s="18"/>
      <c r="D57" s="19">
        <v>951085268</v>
      </c>
      <c r="E57" s="19">
        <v>1152515209</v>
      </c>
      <c r="G57" s="58"/>
      <c r="H57" s="57"/>
    </row>
    <row r="58" spans="1:8" ht="16.5">
      <c r="A58" s="16">
        <v>7</v>
      </c>
      <c r="B58" s="17" t="s">
        <v>62</v>
      </c>
      <c r="C58" s="18"/>
      <c r="D58" s="19">
        <v>7313800536</v>
      </c>
      <c r="E58" s="19">
        <f>11172598215</f>
        <v>11172598215</v>
      </c>
      <c r="G58" s="58"/>
      <c r="H58" s="57"/>
    </row>
    <row r="59" spans="1:8" ht="16.5">
      <c r="A59" s="16">
        <v>8</v>
      </c>
      <c r="B59" s="17" t="s">
        <v>63</v>
      </c>
      <c r="C59" s="18"/>
      <c r="D59" s="41">
        <f>D57-D58</f>
        <v>-6362715268</v>
      </c>
      <c r="E59" s="41">
        <f>E57-E58</f>
        <v>-10020083006</v>
      </c>
      <c r="G59" s="58"/>
      <c r="H59" s="57"/>
    </row>
    <row r="60" spans="1:8" ht="16.5">
      <c r="A60" s="16">
        <v>9</v>
      </c>
      <c r="B60" s="17" t="s">
        <v>64</v>
      </c>
      <c r="C60" s="18"/>
      <c r="D60" s="41">
        <v>0</v>
      </c>
      <c r="E60" s="41">
        <v>0</v>
      </c>
      <c r="G60" s="58"/>
      <c r="H60" s="57"/>
    </row>
    <row r="61" spans="1:8" ht="16.5">
      <c r="A61" s="16">
        <v>10</v>
      </c>
      <c r="B61" s="17" t="s">
        <v>65</v>
      </c>
      <c r="C61" s="18"/>
      <c r="D61" s="19">
        <v>3157837158</v>
      </c>
      <c r="E61" s="19">
        <v>5410308271</v>
      </c>
      <c r="G61" s="58"/>
      <c r="H61" s="57"/>
    </row>
    <row r="62" spans="1:8" ht="16.5">
      <c r="A62" s="16">
        <v>11</v>
      </c>
      <c r="B62" s="17" t="s">
        <v>66</v>
      </c>
      <c r="C62" s="18"/>
      <c r="D62" s="41">
        <v>943042440</v>
      </c>
      <c r="E62" s="41">
        <v>961057440</v>
      </c>
      <c r="G62" s="58"/>
      <c r="H62" s="57"/>
    </row>
    <row r="63" spans="1:8" ht="16.5">
      <c r="A63" s="16">
        <v>12</v>
      </c>
      <c r="B63" s="17" t="s">
        <v>67</v>
      </c>
      <c r="C63" s="18"/>
      <c r="D63" s="41">
        <v>0</v>
      </c>
      <c r="E63" s="41">
        <v>0</v>
      </c>
      <c r="G63" s="58"/>
      <c r="H63" s="57"/>
    </row>
    <row r="64" spans="1:8" ht="16.5">
      <c r="A64" s="16">
        <v>13</v>
      </c>
      <c r="B64" s="17" t="s">
        <v>68</v>
      </c>
      <c r="C64" s="18"/>
      <c r="D64" s="41">
        <f>D62-D63</f>
        <v>943042440</v>
      </c>
      <c r="E64" s="41">
        <f>E62-E63</f>
        <v>961057440</v>
      </c>
      <c r="G64" s="58"/>
      <c r="H64" s="57"/>
    </row>
    <row r="65" spans="1:8" ht="16.5">
      <c r="A65" s="16">
        <v>14</v>
      </c>
      <c r="B65" s="17" t="s">
        <v>69</v>
      </c>
      <c r="C65" s="18"/>
      <c r="D65" s="14">
        <f>D56+D59-D61+D64</f>
        <v>9873760141</v>
      </c>
      <c r="E65" s="14">
        <f>E56+E59-E61+E64</f>
        <v>20105594874</v>
      </c>
      <c r="G65" s="56"/>
      <c r="H65" s="57"/>
    </row>
    <row r="66" spans="1:8" ht="16.5">
      <c r="A66" s="16">
        <v>15</v>
      </c>
      <c r="B66" s="17" t="s">
        <v>70</v>
      </c>
      <c r="C66" s="18"/>
      <c r="D66" s="19">
        <v>1382326419</v>
      </c>
      <c r="E66" s="19">
        <v>2814783282</v>
      </c>
      <c r="G66" s="58"/>
      <c r="H66" s="57"/>
    </row>
    <row r="67" spans="1:8" ht="16.5">
      <c r="A67" s="16">
        <v>16</v>
      </c>
      <c r="B67" s="17" t="s">
        <v>71</v>
      </c>
      <c r="C67" s="18"/>
      <c r="D67" s="14">
        <f>D65-D66</f>
        <v>8491433722</v>
      </c>
      <c r="E67" s="14">
        <f>E65-E66</f>
        <v>17290811592</v>
      </c>
      <c r="G67" s="56"/>
      <c r="H67" s="57"/>
    </row>
    <row r="68" spans="1:8" ht="16.5">
      <c r="A68" s="16">
        <v>17</v>
      </c>
      <c r="B68" s="17" t="s">
        <v>72</v>
      </c>
      <c r="C68" s="18"/>
      <c r="D68" s="41">
        <f>D67/6500000</f>
        <v>1306.3744187692307</v>
      </c>
      <c r="E68" s="41">
        <f>E67/6500000</f>
        <v>2660.1248603076924</v>
      </c>
      <c r="G68" s="58"/>
      <c r="H68" s="57"/>
    </row>
    <row r="69" spans="1:5" ht="16.5">
      <c r="A69" s="42">
        <v>18</v>
      </c>
      <c r="B69" s="43" t="s">
        <v>73</v>
      </c>
      <c r="C69" s="44"/>
      <c r="D69" s="45"/>
      <c r="E69" s="45"/>
    </row>
    <row r="72" spans="4:5" ht="15">
      <c r="D72" s="64" t="s">
        <v>77</v>
      </c>
      <c r="E72" s="64"/>
    </row>
    <row r="73" spans="4:5" ht="15">
      <c r="D73" s="60"/>
      <c r="E73" s="60"/>
    </row>
    <row r="75" spans="1:8" s="24" customFormat="1" ht="16.5">
      <c r="A75" s="46"/>
      <c r="B75" s="47" t="s">
        <v>74</v>
      </c>
      <c r="C75" s="47" t="s">
        <v>75</v>
      </c>
      <c r="D75" s="48"/>
      <c r="E75" s="59" t="s">
        <v>76</v>
      </c>
      <c r="G75" s="54"/>
      <c r="H75" s="54"/>
    </row>
    <row r="81" spans="1:8" s="71" customFormat="1" ht="15.75">
      <c r="A81" s="36"/>
      <c r="B81" s="70" t="s">
        <v>79</v>
      </c>
      <c r="C81" s="71" t="s">
        <v>81</v>
      </c>
      <c r="D81" s="72"/>
      <c r="E81" s="74" t="s">
        <v>80</v>
      </c>
      <c r="G81" s="73"/>
      <c r="H81" s="73"/>
    </row>
  </sheetData>
  <mergeCells count="11">
    <mergeCell ref="A1:E1"/>
    <mergeCell ref="A2:E2"/>
    <mergeCell ref="A3:E3"/>
    <mergeCell ref="A5:E5"/>
    <mergeCell ref="A49:E49"/>
    <mergeCell ref="B51:C51"/>
    <mergeCell ref="D72:E72"/>
    <mergeCell ref="B6:E6"/>
    <mergeCell ref="A8:E8"/>
    <mergeCell ref="B10:C10"/>
    <mergeCell ref="A48:E48"/>
  </mergeCells>
  <printOptions/>
  <pageMargins left="0.55" right="0.26" top="0.18" bottom="0.19" header="0.17" footer="0.16"/>
  <pageSetup horizontalDpi="600" verticalDpi="600" orientation="portrait" r:id="rId4"/>
  <drawing r:id="rId3"/>
  <legacyDrawing r:id="rId2"/>
  <oleObjects>
    <oleObject progId="Visio.Drawing.6" shapeId="11793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nhngoc</dc:creator>
  <cp:keywords/>
  <dc:description/>
  <cp:lastModifiedBy>nhngoc</cp:lastModifiedBy>
  <cp:lastPrinted>2008-07-16T06:41:49Z</cp:lastPrinted>
  <dcterms:created xsi:type="dcterms:W3CDTF">2008-07-16T06:23:27Z</dcterms:created>
  <dcterms:modified xsi:type="dcterms:W3CDTF">2008-07-16T07:19:53Z</dcterms:modified>
  <cp:category/>
  <cp:version/>
  <cp:contentType/>
  <cp:contentStatus/>
</cp:coreProperties>
</file>